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/>
  <mc:AlternateContent xmlns:mc="http://schemas.openxmlformats.org/markup-compatibility/2006">
    <mc:Choice Requires="x15">
      <x15ac:absPath xmlns:x15ac="http://schemas.microsoft.com/office/spreadsheetml/2010/11/ac" url="C:\Users\HladikM\Documents\Investice\Výstavba PZS přejezdu P5026 v km 28,091 trati Chrudim - Borohrádek\Soutěž R\Přílohy k soutěži\Nenaceněné SP\"/>
    </mc:Choice>
  </mc:AlternateContent>
  <xr:revisionPtr revIDLastSave="0" documentId="13_ncr:1_{40968303-B0E9-4590-8BFE-CC33E6468205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SO 01" sheetId="2" r:id="rId1"/>
  </sheets>
  <calcPr calcId="191029"/>
  <webPublishing codePag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8" i="2" l="1"/>
  <c r="O48" i="2" s="1"/>
  <c r="I44" i="2"/>
  <c r="O44" i="2" s="1"/>
  <c r="I40" i="2"/>
  <c r="O40" i="2" s="1"/>
  <c r="I35" i="2"/>
  <c r="O35" i="2" s="1"/>
  <c r="I31" i="2"/>
  <c r="O31" i="2" s="1"/>
  <c r="I27" i="2"/>
  <c r="I22" i="2"/>
  <c r="O22" i="2" s="1"/>
  <c r="I18" i="2"/>
  <c r="Q17" i="2" s="1"/>
  <c r="I17" i="2" s="1"/>
  <c r="I13" i="2"/>
  <c r="O13" i="2" s="1"/>
  <c r="I9" i="2"/>
  <c r="Q8" i="2" s="1"/>
  <c r="I8" i="2" s="1"/>
  <c r="Q26" i="2" l="1"/>
  <c r="I26" i="2" s="1"/>
  <c r="R39" i="2"/>
  <c r="O39" i="2" s="1"/>
  <c r="Q39" i="2"/>
  <c r="I39" i="2" s="1"/>
  <c r="I3" i="2" s="1"/>
  <c r="O9" i="2"/>
  <c r="R8" i="2" s="1"/>
  <c r="O8" i="2" s="1"/>
  <c r="O18" i="2"/>
  <c r="R17" i="2" s="1"/>
  <c r="O17" i="2" s="1"/>
  <c r="O27" i="2"/>
  <c r="R26" i="2" s="1"/>
  <c r="O26" i="2" s="1"/>
  <c r="O2" i="2" l="1"/>
</calcChain>
</file>

<file path=xl/sharedStrings.xml><?xml version="1.0" encoding="utf-8"?>
<sst xmlns="http://schemas.openxmlformats.org/spreadsheetml/2006/main" count="180" uniqueCount="82">
  <si>
    <t>ASPE10</t>
  </si>
  <si>
    <t>S</t>
  </si>
  <si>
    <t>Soupis prací objektu</t>
  </si>
  <si>
    <t xml:space="preserve">Stavba: </t>
  </si>
  <si>
    <t>31111-301</t>
  </si>
  <si>
    <t>Výstavba PZS přejezdu P5026 v km 28,091 trati Chrudim - Borohrádek</t>
  </si>
  <si>
    <t>O</t>
  </si>
  <si>
    <t>Rozpočet:</t>
  </si>
  <si>
    <t>0,00</t>
  </si>
  <si>
    <t>15,00</t>
  </si>
  <si>
    <t>21,00</t>
  </si>
  <si>
    <t>3</t>
  </si>
  <si>
    <t>2</t>
  </si>
  <si>
    <t>SO 01</t>
  </si>
  <si>
    <t>Rekonstrukce živičného krytu v km 28,091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</si>
  <si>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</si>
  <si>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</si>
  <si>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</si>
  <si>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</si>
  <si>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</si>
  <si>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</si>
  <si>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</si>
  <si>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</si>
  <si>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</si>
  <si>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</si>
  <si>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</si>
  <si>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</si>
  <si>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</si>
  <si>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</si>
  <si>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</si>
  <si>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</si>
  <si>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</si>
  <si>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</si>
  <si>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</si>
  <si>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</si>
  <si>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015130</t>
  </si>
  <si>
    <t/>
  </si>
  <si>
    <t>POPLATKY ZA LIKVIDACŮ ODPADŮ NEKONTAMINOVANÝCH - 17 03 02 VYBOURANÝ ASFALTOVÝ BETON BEZ DEHTU</t>
  </si>
  <si>
    <t>T</t>
  </si>
  <si>
    <t>PP</t>
  </si>
  <si>
    <t>VV</t>
  </si>
  <si>
    <t>6,24*2,6=16,224 [A]</t>
  </si>
  <si>
    <t>TS</t>
  </si>
  <si>
    <t>1. Položka obsahuje: 
 – veškeré poplatky provozovateli skládky, recyklační linky nebo jiného zařízení na zpracování nebo likvidaci odpadů související s převzetím, uložením, zpracováním nebo likvidací odpadu 
2. Položka neobsahuje: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185/2001 Sb., o nakládání s odpady, v platném znění.</t>
  </si>
  <si>
    <t>03710</t>
  </si>
  <si>
    <t>POMOC PRÁCE ZAJIŠŤ NEBO ZŘÍZ OBJÍŽĎKY A PŘÍSTUP CESTY</t>
  </si>
  <si>
    <t>KPL</t>
  </si>
  <si>
    <t>zahrnuje objednatelem povolené náklady na požadovaná zařízení zhotovitele</t>
  </si>
  <si>
    <t>Zemní práce</t>
  </si>
  <si>
    <t>11372E</t>
  </si>
  <si>
    <t>FRÉZOVÁNÍ ZPEVNĚNÝCH PLOCH ASFALT DROBNÝCH OPRAV A PLOŠ ROZPADŮ DO 500M2</t>
  </si>
  <si>
    <t>M3</t>
  </si>
  <si>
    <t>52*0,12=6,240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</si>
  <si>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</si>
  <si>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1139R</t>
  </si>
  <si>
    <t>ODSTRANĚNÍ ASFALTU PODÉL KOLEJNICE VČ. ZAČIŠTĚNÍ</t>
  </si>
  <si>
    <t>M</t>
  </si>
  <si>
    <t>začištění na vnější straně kolejnic ve styku s konstrukcí vozovky 
5,633+5,74=11,373 [A]</t>
  </si>
  <si>
    <t>Položka zahrnuje veškerou manipulaci s vybouranou sutí a s vybouranými hmotami vč. uložení na skládku.</t>
  </si>
  <si>
    <t>Komunikace</t>
  </si>
  <si>
    <t>572213</t>
  </si>
  <si>
    <t>SPOJOVACÍ POSTŘIK Z EMULZE DO 0,5KG/M2</t>
  </si>
  <si>
    <t>M2</t>
  </si>
  <si>
    <t>51+48=99,000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</si>
  <si>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</si>
  <si>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574A34</t>
  </si>
  <si>
    <t>ASFALTOVÝ BETON PRO OBRUSNÉ VRSTVY ACO 11+, 11S TL. 40MM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</si>
  <si>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</si>
  <si>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7</t>
  </si>
  <si>
    <t>574C78</t>
  </si>
  <si>
    <t>ASFALTOVÝ BETON PRO LOŽNÍ VRSTVY ACL 22+, 22S TL. 80MM</t>
  </si>
  <si>
    <t>Ostatní konstrukce a práce</t>
  </si>
  <si>
    <t>8</t>
  </si>
  <si>
    <t>919113</t>
  </si>
  <si>
    <t>ŘEZÁNÍ ASFALTOVÉHO KRYTU VOZOVEK TL DO 150MM</t>
  </si>
  <si>
    <t>položka zahrnuje řezání vozovkové vrstvy v předepsané tloušťce, včetně spotřeby vody</t>
  </si>
  <si>
    <t>93131R</t>
  </si>
  <si>
    <t>TĚSNĚNÍ DILATAČ SPAR ASF ZÁLIVKOU</t>
  </si>
  <si>
    <t>položka zahrnuje dodávku a osazení předepsaného materiálu, očištění ploch spáry před úpravou, očištění okolí spáry po úpravě</t>
  </si>
  <si>
    <t>93808</t>
  </si>
  <si>
    <t>OČIŠTĚNÍ VOZOVEK ZAMETENÍM</t>
  </si>
  <si>
    <t>položka zahrnuje očištění předepsaným způsobem včetně odklizení vzniklého odpadu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</si>
</sst>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\ _K_č_-;\-* #,##0\ _K_č_-;_-* &quot;-&quot;\ _K_č_-;_-@_-"/>
    <numFmt numFmtId="165" formatCode="_-* #,##0.00\ _K_č_-;\-* #,##0.00\ _K_č_-;_-* &quot;-&quot;??\ _K_č_-;_-@_-"/>
    <numFmt numFmtId="166" formatCode="#,##0.000"/>
  </numFmts>
  <fonts count="7" x14ac:knownFonts="1">
    <font>
      <sz val="10"/>
      <name val="Arial"/>
    </font>
    <font>
      <b/>
      <sz val="16"/>
      <color rgb="FF000000"/>
      <name val="Arial"/>
      <family val="2"/>
      <charset val="238"/>
    </font>
    <font>
      <b/>
      <sz val="10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1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6" fillId="0" borderId="0"/>
  </cellStyleXfs>
  <cellXfs count="34">
    <xf numFmtId="0" fontId="0" fillId="0" borderId="0" xfId="0"/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0" fillId="2" borderId="2" xfId="6" applyFont="1" applyFill="1" applyBorder="1"/>
    <xf numFmtId="0" fontId="0" fillId="2" borderId="1" xfId="6" applyFont="1" applyFill="1" applyBorder="1" applyAlignment="1">
      <alignment horizontal="center"/>
    </xf>
    <xf numFmtId="0" fontId="0" fillId="2" borderId="3" xfId="6" applyFont="1" applyFill="1" applyBorder="1"/>
    <xf numFmtId="0" fontId="4" fillId="2" borderId="0" xfId="6" applyFont="1" applyFill="1"/>
    <xf numFmtId="0" fontId="4" fillId="2" borderId="0" xfId="6" applyFont="1" applyFill="1" applyAlignment="1">
      <alignment horizontal="left"/>
    </xf>
    <xf numFmtId="0" fontId="3" fillId="3" borderId="1" xfId="6" applyFont="1" applyFill="1" applyBorder="1" applyAlignment="1">
      <alignment horizontal="center" vertical="center" wrapText="1"/>
    </xf>
    <xf numFmtId="0" fontId="4" fillId="2" borderId="2" xfId="6" applyFont="1" applyFill="1" applyBorder="1"/>
    <xf numFmtId="0" fontId="4" fillId="2" borderId="2" xfId="6" applyFont="1" applyFill="1" applyBorder="1" applyAlignment="1">
      <alignment horizontal="left"/>
    </xf>
    <xf numFmtId="0" fontId="0" fillId="2" borderId="5" xfId="6" applyFont="1" applyFill="1" applyBorder="1"/>
    <xf numFmtId="0" fontId="0" fillId="0" borderId="1" xfId="6" applyFont="1" applyBorder="1"/>
    <xf numFmtId="0" fontId="2" fillId="2" borderId="5" xfId="6" applyFont="1" applyFill="1" applyBorder="1" applyAlignment="1">
      <alignment horizontal="right"/>
    </xf>
    <xf numFmtId="0" fontId="2" fillId="2" borderId="5" xfId="6" applyFont="1" applyFill="1" applyBorder="1" applyAlignment="1">
      <alignment wrapText="1"/>
    </xf>
    <xf numFmtId="4" fontId="2" fillId="2" borderId="5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6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5" fillId="0" borderId="1" xfId="6" applyFont="1" applyBorder="1" applyAlignment="1">
      <alignment horizontal="left" vertical="center" wrapText="1"/>
    </xf>
    <xf numFmtId="0" fontId="2" fillId="2" borderId="2" xfId="6" applyFont="1" applyFill="1" applyBorder="1" applyAlignment="1">
      <alignment horizontal="right"/>
    </xf>
    <xf numFmtId="4" fontId="2" fillId="2" borderId="2" xfId="6" applyNumberFormat="1" applyFont="1" applyFill="1" applyBorder="1" applyAlignment="1">
      <alignment horizontal="center"/>
    </xf>
    <xf numFmtId="4" fontId="0" fillId="2" borderId="1" xfId="6" applyNumberFormat="1" applyFont="1" applyFill="1" applyBorder="1" applyAlignment="1">
      <alignment horizontal="center"/>
    </xf>
    <xf numFmtId="14" fontId="0" fillId="2" borderId="5" xfId="6" applyNumberFormat="1" applyFont="1" applyFill="1" applyBorder="1"/>
    <xf numFmtId="0" fontId="3" fillId="3" borderId="1" xfId="6" applyFont="1" applyFill="1" applyBorder="1" applyAlignment="1">
      <alignment horizontal="center" vertical="center" wrapText="1"/>
    </xf>
    <xf numFmtId="0" fontId="4" fillId="2" borderId="0" xfId="6" applyFont="1" applyFill="1" applyAlignment="1">
      <alignment horizontal="right"/>
    </xf>
    <xf numFmtId="0" fontId="0" fillId="2" borderId="0" xfId="6" applyFont="1" applyFill="1"/>
    <xf numFmtId="0" fontId="4" fillId="2" borderId="2" xfId="6" applyFont="1" applyFill="1" applyBorder="1" applyAlignment="1">
      <alignment horizontal="right"/>
    </xf>
    <xf numFmtId="0" fontId="0" fillId="2" borderId="2" xfId="6" applyFont="1" applyFill="1" applyBorder="1"/>
  </cellXfs>
  <cellStyles count="7">
    <cellStyle name="Comma" xfId="4" xr:uid="{00000000-0005-0000-0000-000000000000}"/>
    <cellStyle name="Comma [0]" xfId="5" xr:uid="{00000000-0005-0000-0000-000001000000}"/>
    <cellStyle name="Currency" xfId="2" xr:uid="{00000000-0005-0000-0000-000002000000}"/>
    <cellStyle name="Currency [0]" xfId="3" xr:uid="{00000000-0005-0000-0000-000003000000}"/>
    <cellStyle name="Normal" xfId="6" xr:uid="{00000000-0005-0000-0000-000004000000}"/>
    <cellStyle name="Normální" xfId="0" builtinId="0"/>
    <cellStyle name="Percent" xfId="1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51"/>
  <sheetViews>
    <sheetView tabSelected="1" workbookViewId="0">
      <pane ySplit="7" topLeftCell="A35" activePane="bottomLeft" state="frozen"/>
      <selection pane="bottomLeft" activeCell="U48" sqref="U4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/>
      <c r="F1" s="1"/>
      <c r="G1" s="1"/>
      <c r="H1" s="1"/>
      <c r="I1" s="1"/>
      <c r="P1" t="s">
        <v>11</v>
      </c>
    </row>
    <row r="2" spans="1:18" ht="24.95" customHeight="1" x14ac:dyDescent="0.2">
      <c r="B2" s="1"/>
      <c r="C2" s="1"/>
      <c r="D2" s="1"/>
      <c r="E2" s="2" t="s">
        <v>2</v>
      </c>
      <c r="F2" s="1"/>
      <c r="G2" s="1"/>
      <c r="H2" s="3"/>
      <c r="I2" s="3"/>
      <c r="O2">
        <f>0+O8+O17+O26+O39</f>
        <v>0</v>
      </c>
      <c r="P2" t="s">
        <v>11</v>
      </c>
    </row>
    <row r="3" spans="1:18" ht="15" customHeight="1" x14ac:dyDescent="0.25">
      <c r="A3" t="s">
        <v>1</v>
      </c>
      <c r="B3" s="6" t="s">
        <v>3</v>
      </c>
      <c r="C3" s="30" t="s">
        <v>4</v>
      </c>
      <c r="D3" s="31"/>
      <c r="E3" s="7" t="s">
        <v>5</v>
      </c>
      <c r="F3" s="1"/>
      <c r="G3" s="5"/>
      <c r="H3" s="4" t="s">
        <v>13</v>
      </c>
      <c r="I3" s="27">
        <f>0+I8+I17+I26+I39</f>
        <v>0</v>
      </c>
      <c r="O3" t="s">
        <v>8</v>
      </c>
      <c r="P3" t="s">
        <v>12</v>
      </c>
    </row>
    <row r="4" spans="1:18" ht="15" customHeight="1" x14ac:dyDescent="0.25">
      <c r="A4" t="s">
        <v>6</v>
      </c>
      <c r="B4" s="9" t="s">
        <v>7</v>
      </c>
      <c r="C4" s="32" t="s">
        <v>13</v>
      </c>
      <c r="D4" s="33"/>
      <c r="E4" s="10" t="s">
        <v>14</v>
      </c>
      <c r="F4" s="3"/>
      <c r="G4" s="3"/>
      <c r="H4" s="11"/>
      <c r="I4" s="28"/>
      <c r="O4" t="s">
        <v>9</v>
      </c>
      <c r="P4" t="s">
        <v>12</v>
      </c>
    </row>
    <row r="5" spans="1:18" ht="12.75" customHeight="1" x14ac:dyDescent="0.2">
      <c r="A5" s="29" t="s">
        <v>15</v>
      </c>
      <c r="B5" s="29" t="s">
        <v>17</v>
      </c>
      <c r="C5" s="29" t="s">
        <v>19</v>
      </c>
      <c r="D5" s="29" t="s">
        <v>20</v>
      </c>
      <c r="E5" s="29" t="s">
        <v>21</v>
      </c>
      <c r="F5" s="29" t="s">
        <v>23</v>
      </c>
      <c r="G5" s="29" t="s">
        <v>25</v>
      </c>
      <c r="H5" s="29" t="s">
        <v>27</v>
      </c>
      <c r="I5" s="29"/>
      <c r="O5" t="s">
        <v>10</v>
      </c>
      <c r="P5" t="s">
        <v>12</v>
      </c>
    </row>
    <row r="6" spans="1:18" ht="12.75" customHeight="1" x14ac:dyDescent="0.2">
      <c r="A6" s="29"/>
      <c r="B6" s="29"/>
      <c r="C6" s="29"/>
      <c r="D6" s="29"/>
      <c r="E6" s="29"/>
      <c r="F6" s="29"/>
      <c r="G6" s="29"/>
      <c r="H6" s="8" t="s">
        <v>28</v>
      </c>
      <c r="I6" s="8" t="s">
        <v>30</v>
      </c>
    </row>
    <row r="7" spans="1:18" ht="12.75" customHeight="1" x14ac:dyDescent="0.2">
      <c r="A7" s="8" t="s">
        <v>16</v>
      </c>
      <c r="B7" s="8" t="s">
        <v>18</v>
      </c>
      <c r="C7" s="8" t="s">
        <v>12</v>
      </c>
      <c r="D7" s="8" t="s">
        <v>11</v>
      </c>
      <c r="E7" s="8" t="s">
        <v>22</v>
      </c>
      <c r="F7" s="8" t="s">
        <v>24</v>
      </c>
      <c r="G7" s="8" t="s">
        <v>26</v>
      </c>
      <c r="H7" s="8" t="s">
        <v>29</v>
      </c>
      <c r="I7" s="8" t="s">
        <v>31</v>
      </c>
    </row>
    <row r="8" spans="1:18" ht="12.75" customHeight="1" x14ac:dyDescent="0.2">
      <c r="A8" s="11" t="s">
        <v>32</v>
      </c>
      <c r="B8" s="11"/>
      <c r="C8" s="13" t="s">
        <v>16</v>
      </c>
      <c r="D8" s="11"/>
      <c r="E8" s="14" t="s">
        <v>33</v>
      </c>
      <c r="F8" s="11"/>
      <c r="G8" s="11"/>
      <c r="H8" s="11"/>
      <c r="I8" s="15">
        <f>0+Q8</f>
        <v>0</v>
      </c>
      <c r="O8">
        <f>0+R8</f>
        <v>0</v>
      </c>
      <c r="Q8">
        <f>0+I9+I13</f>
        <v>0</v>
      </c>
      <c r="R8">
        <f>0+O9+O13</f>
        <v>0</v>
      </c>
    </row>
    <row r="9" spans="1:18" ht="25.5" x14ac:dyDescent="0.2">
      <c r="A9" s="12" t="s">
        <v>34</v>
      </c>
      <c r="B9" s="16" t="s">
        <v>18</v>
      </c>
      <c r="C9" s="16" t="s">
        <v>35</v>
      </c>
      <c r="D9" s="12" t="s">
        <v>36</v>
      </c>
      <c r="E9" s="17" t="s">
        <v>37</v>
      </c>
      <c r="F9" s="18" t="s">
        <v>38</v>
      </c>
      <c r="G9" s="19">
        <v>16.224</v>
      </c>
      <c r="H9" s="20"/>
      <c r="I9" s="20">
        <f>ROUND(ROUND(H9,2)*ROUND(G9,3),2)</f>
        <v>0</v>
      </c>
      <c r="O9">
        <f>(I9*21)/100</f>
        <v>0</v>
      </c>
      <c r="P9" t="s">
        <v>12</v>
      </c>
    </row>
    <row r="10" spans="1:18" x14ac:dyDescent="0.2">
      <c r="A10" s="21" t="s">
        <v>39</v>
      </c>
      <c r="E10" s="22" t="s">
        <v>36</v>
      </c>
    </row>
    <row r="11" spans="1:18" x14ac:dyDescent="0.2">
      <c r="A11" s="23" t="s">
        <v>40</v>
      </c>
      <c r="E11" s="24" t="s">
        <v>41</v>
      </c>
    </row>
    <row r="12" spans="1:18" ht="140.25" x14ac:dyDescent="0.2">
      <c r="A12" t="s">
        <v>42</v>
      </c>
      <c r="E12" s="22" t="s">
        <v>43</v>
      </c>
    </row>
    <row r="13" spans="1:18" x14ac:dyDescent="0.2">
      <c r="A13" s="12" t="s">
        <v>34</v>
      </c>
      <c r="B13" s="16" t="s">
        <v>12</v>
      </c>
      <c r="C13" s="16" t="s">
        <v>44</v>
      </c>
      <c r="D13" s="12" t="s">
        <v>36</v>
      </c>
      <c r="E13" s="17" t="s">
        <v>45</v>
      </c>
      <c r="F13" s="18" t="s">
        <v>46</v>
      </c>
      <c r="G13" s="19">
        <v>1</v>
      </c>
      <c r="H13" s="20"/>
      <c r="I13" s="20">
        <f>ROUND(ROUND(H13,2)*ROUND(G13,3),2)</f>
        <v>0</v>
      </c>
      <c r="O13">
        <f>(I13*21)/100</f>
        <v>0</v>
      </c>
      <c r="P13" t="s">
        <v>12</v>
      </c>
    </row>
    <row r="14" spans="1:18" x14ac:dyDescent="0.2">
      <c r="A14" s="21" t="s">
        <v>39</v>
      </c>
      <c r="E14" s="22" t="s">
        <v>36</v>
      </c>
    </row>
    <row r="15" spans="1:18" x14ac:dyDescent="0.2">
      <c r="A15" s="23" t="s">
        <v>40</v>
      </c>
      <c r="E15" s="24" t="s">
        <v>36</v>
      </c>
    </row>
    <row r="16" spans="1:18" x14ac:dyDescent="0.2">
      <c r="A16" t="s">
        <v>42</v>
      </c>
      <c r="E16" s="22" t="s">
        <v>47</v>
      </c>
    </row>
    <row r="17" spans="1:18" ht="12.75" customHeight="1" x14ac:dyDescent="0.2">
      <c r="A17" s="3" t="s">
        <v>32</v>
      </c>
      <c r="B17" s="3"/>
      <c r="C17" s="25" t="s">
        <v>18</v>
      </c>
      <c r="D17" s="3"/>
      <c r="E17" s="14" t="s">
        <v>48</v>
      </c>
      <c r="F17" s="3"/>
      <c r="G17" s="3"/>
      <c r="H17" s="3"/>
      <c r="I17" s="26">
        <f>0+Q17</f>
        <v>0</v>
      </c>
      <c r="O17">
        <f>0+R17</f>
        <v>0</v>
      </c>
      <c r="Q17">
        <f>0+I18+I22</f>
        <v>0</v>
      </c>
      <c r="R17">
        <f>0+O18+O22</f>
        <v>0</v>
      </c>
    </row>
    <row r="18" spans="1:18" ht="25.5" x14ac:dyDescent="0.2">
      <c r="A18" s="12" t="s">
        <v>34</v>
      </c>
      <c r="B18" s="16" t="s">
        <v>11</v>
      </c>
      <c r="C18" s="16" t="s">
        <v>49</v>
      </c>
      <c r="D18" s="12" t="s">
        <v>36</v>
      </c>
      <c r="E18" s="17" t="s">
        <v>50</v>
      </c>
      <c r="F18" s="18" t="s">
        <v>51</v>
      </c>
      <c r="G18" s="19">
        <v>6.24</v>
      </c>
      <c r="H18" s="20"/>
      <c r="I18" s="20">
        <f>ROUND(ROUND(H18,2)*ROUND(G18,3),2)</f>
        <v>0</v>
      </c>
      <c r="O18">
        <f>(I18*21)/100</f>
        <v>0</v>
      </c>
      <c r="P18" t="s">
        <v>12</v>
      </c>
    </row>
    <row r="19" spans="1:18" x14ac:dyDescent="0.2">
      <c r="A19" s="21" t="s">
        <v>39</v>
      </c>
      <c r="E19" s="22" t="s">
        <v>36</v>
      </c>
    </row>
    <row r="20" spans="1:18" x14ac:dyDescent="0.2">
      <c r="A20" s="23" t="s">
        <v>40</v>
      </c>
      <c r="E20" s="24" t="s">
        <v>52</v>
      </c>
    </row>
    <row r="21" spans="1:18" ht="63.75" x14ac:dyDescent="0.2">
      <c r="A21" t="s">
        <v>42</v>
      </c>
      <c r="E21" s="22" t="s">
        <v>53</v>
      </c>
    </row>
    <row r="22" spans="1:18" x14ac:dyDescent="0.2">
      <c r="A22" s="12" t="s">
        <v>34</v>
      </c>
      <c r="B22" s="16" t="s">
        <v>22</v>
      </c>
      <c r="C22" s="16" t="s">
        <v>54</v>
      </c>
      <c r="D22" s="12" t="s">
        <v>36</v>
      </c>
      <c r="E22" s="17" t="s">
        <v>55</v>
      </c>
      <c r="F22" s="18" t="s">
        <v>56</v>
      </c>
      <c r="G22" s="19">
        <v>11.372999999999999</v>
      </c>
      <c r="H22" s="20"/>
      <c r="I22" s="20">
        <f>ROUND(ROUND(H22,2)*ROUND(G22,3),2)</f>
        <v>0</v>
      </c>
      <c r="O22">
        <f>(I22*21)/100</f>
        <v>0</v>
      </c>
      <c r="P22" t="s">
        <v>12</v>
      </c>
    </row>
    <row r="23" spans="1:18" x14ac:dyDescent="0.2">
      <c r="A23" s="21" t="s">
        <v>39</v>
      </c>
      <c r="E23" s="22" t="s">
        <v>36</v>
      </c>
    </row>
    <row r="24" spans="1:18" ht="25.5" x14ac:dyDescent="0.2">
      <c r="A24" s="23" t="s">
        <v>40</v>
      </c>
      <c r="E24" s="24" t="s">
        <v>57</v>
      </c>
    </row>
    <row r="25" spans="1:18" ht="25.5" x14ac:dyDescent="0.2">
      <c r="A25" t="s">
        <v>42</v>
      </c>
      <c r="E25" s="22" t="s">
        <v>58</v>
      </c>
    </row>
    <row r="26" spans="1:18" ht="12.75" customHeight="1" x14ac:dyDescent="0.2">
      <c r="A26" s="3" t="s">
        <v>32</v>
      </c>
      <c r="B26" s="3"/>
      <c r="C26" s="25" t="s">
        <v>24</v>
      </c>
      <c r="D26" s="3"/>
      <c r="E26" s="14" t="s">
        <v>59</v>
      </c>
      <c r="F26" s="3"/>
      <c r="G26" s="3"/>
      <c r="H26" s="3"/>
      <c r="I26" s="26">
        <f>0+Q26</f>
        <v>0</v>
      </c>
      <c r="O26">
        <f>0+R26</f>
        <v>0</v>
      </c>
      <c r="Q26">
        <f>0+I27+I31+I35</f>
        <v>0</v>
      </c>
      <c r="R26">
        <f>0+O27+O31+O35</f>
        <v>0</v>
      </c>
    </row>
    <row r="27" spans="1:18" x14ac:dyDescent="0.2">
      <c r="A27" s="12" t="s">
        <v>34</v>
      </c>
      <c r="B27" s="16" t="s">
        <v>24</v>
      </c>
      <c r="C27" s="16" t="s">
        <v>60</v>
      </c>
      <c r="D27" s="12" t="s">
        <v>36</v>
      </c>
      <c r="E27" s="17" t="s">
        <v>61</v>
      </c>
      <c r="F27" s="18" t="s">
        <v>62</v>
      </c>
      <c r="G27" s="19">
        <v>99</v>
      </c>
      <c r="H27" s="20"/>
      <c r="I27" s="20">
        <f>ROUND(ROUND(H27,2)*ROUND(G27,3),2)</f>
        <v>0</v>
      </c>
      <c r="O27">
        <f>(I27*21)/100</f>
        <v>0</v>
      </c>
      <c r="P27" t="s">
        <v>12</v>
      </c>
    </row>
    <row r="28" spans="1:18" x14ac:dyDescent="0.2">
      <c r="A28" s="21" t="s">
        <v>39</v>
      </c>
      <c r="E28" s="22" t="s">
        <v>36</v>
      </c>
    </row>
    <row r="29" spans="1:18" x14ac:dyDescent="0.2">
      <c r="A29" s="23" t="s">
        <v>40</v>
      </c>
      <c r="E29" s="24" t="s">
        <v>63</v>
      </c>
    </row>
    <row r="30" spans="1:18" ht="51" x14ac:dyDescent="0.2">
      <c r="A30" t="s">
        <v>42</v>
      </c>
      <c r="E30" s="22" t="s">
        <v>64</v>
      </c>
    </row>
    <row r="31" spans="1:18" x14ac:dyDescent="0.2">
      <c r="A31" s="12" t="s">
        <v>34</v>
      </c>
      <c r="B31" s="16" t="s">
        <v>26</v>
      </c>
      <c r="C31" s="16" t="s">
        <v>65</v>
      </c>
      <c r="D31" s="12" t="s">
        <v>36</v>
      </c>
      <c r="E31" s="17" t="s">
        <v>66</v>
      </c>
      <c r="F31" s="18" t="s">
        <v>62</v>
      </c>
      <c r="G31" s="19">
        <v>51</v>
      </c>
      <c r="H31" s="20"/>
      <c r="I31" s="20">
        <f>ROUND(ROUND(H31,2)*ROUND(G31,3),2)</f>
        <v>0</v>
      </c>
      <c r="O31">
        <f>(I31*21)/100</f>
        <v>0</v>
      </c>
      <c r="P31" t="s">
        <v>12</v>
      </c>
    </row>
    <row r="32" spans="1:18" x14ac:dyDescent="0.2">
      <c r="A32" s="21" t="s">
        <v>39</v>
      </c>
      <c r="E32" s="22" t="s">
        <v>36</v>
      </c>
    </row>
    <row r="33" spans="1:18" x14ac:dyDescent="0.2">
      <c r="A33" s="23" t="s">
        <v>40</v>
      </c>
      <c r="E33" s="24" t="s">
        <v>36</v>
      </c>
    </row>
    <row r="34" spans="1:18" ht="140.25" x14ac:dyDescent="0.2">
      <c r="A34" t="s">
        <v>42</v>
      </c>
      <c r="E34" s="22" t="s">
        <v>67</v>
      </c>
    </row>
    <row r="35" spans="1:18" x14ac:dyDescent="0.2">
      <c r="A35" s="12" t="s">
        <v>34</v>
      </c>
      <c r="B35" s="16" t="s">
        <v>68</v>
      </c>
      <c r="C35" s="16" t="s">
        <v>69</v>
      </c>
      <c r="D35" s="12" t="s">
        <v>36</v>
      </c>
      <c r="E35" s="17" t="s">
        <v>70</v>
      </c>
      <c r="F35" s="18" t="s">
        <v>62</v>
      </c>
      <c r="G35" s="19">
        <v>48</v>
      </c>
      <c r="H35" s="20"/>
      <c r="I35" s="20">
        <f>ROUND(ROUND(H35,2)*ROUND(G35,3),2)</f>
        <v>0</v>
      </c>
      <c r="O35">
        <f>(I35*21)/100</f>
        <v>0</v>
      </c>
      <c r="P35" t="s">
        <v>12</v>
      </c>
    </row>
    <row r="36" spans="1:18" x14ac:dyDescent="0.2">
      <c r="A36" s="21" t="s">
        <v>39</v>
      </c>
      <c r="E36" s="22" t="s">
        <v>36</v>
      </c>
    </row>
    <row r="37" spans="1:18" x14ac:dyDescent="0.2">
      <c r="A37" s="23" t="s">
        <v>40</v>
      </c>
      <c r="E37" s="24" t="s">
        <v>36</v>
      </c>
    </row>
    <row r="38" spans="1:18" ht="140.25" x14ac:dyDescent="0.2">
      <c r="A38" t="s">
        <v>42</v>
      </c>
      <c r="E38" s="22" t="s">
        <v>67</v>
      </c>
    </row>
    <row r="39" spans="1:18" ht="12.75" customHeight="1" x14ac:dyDescent="0.2">
      <c r="A39" s="3" t="s">
        <v>32</v>
      </c>
      <c r="B39" s="3"/>
      <c r="C39" s="25" t="s">
        <v>29</v>
      </c>
      <c r="D39" s="3"/>
      <c r="E39" s="14" t="s">
        <v>71</v>
      </c>
      <c r="F39" s="3"/>
      <c r="G39" s="3"/>
      <c r="H39" s="3"/>
      <c r="I39" s="26">
        <f>0+Q39</f>
        <v>0</v>
      </c>
      <c r="O39">
        <f>0+R39</f>
        <v>0</v>
      </c>
      <c r="Q39">
        <f>0+I40+I44+I48</f>
        <v>0</v>
      </c>
      <c r="R39">
        <f>0+O40+O44+O48</f>
        <v>0</v>
      </c>
    </row>
    <row r="40" spans="1:18" x14ac:dyDescent="0.2">
      <c r="A40" s="12" t="s">
        <v>34</v>
      </c>
      <c r="B40" s="16" t="s">
        <v>72</v>
      </c>
      <c r="C40" s="16" t="s">
        <v>73</v>
      </c>
      <c r="D40" s="12" t="s">
        <v>36</v>
      </c>
      <c r="E40" s="17" t="s">
        <v>74</v>
      </c>
      <c r="F40" s="18" t="s">
        <v>56</v>
      </c>
      <c r="G40" s="19">
        <v>21.5</v>
      </c>
      <c r="H40" s="20"/>
      <c r="I40" s="20">
        <f>ROUND(ROUND(H40,2)*ROUND(G40,3),2)</f>
        <v>0</v>
      </c>
      <c r="O40">
        <f>(I40*21)/100</f>
        <v>0</v>
      </c>
      <c r="P40" t="s">
        <v>12</v>
      </c>
    </row>
    <row r="41" spans="1:18" x14ac:dyDescent="0.2">
      <c r="A41" s="21" t="s">
        <v>39</v>
      </c>
      <c r="E41" s="22" t="s">
        <v>36</v>
      </c>
    </row>
    <row r="42" spans="1:18" x14ac:dyDescent="0.2">
      <c r="A42" s="23" t="s">
        <v>40</v>
      </c>
      <c r="E42" s="24" t="s">
        <v>36</v>
      </c>
    </row>
    <row r="43" spans="1:18" ht="25.5" x14ac:dyDescent="0.2">
      <c r="A43" t="s">
        <v>42</v>
      </c>
      <c r="E43" s="22" t="s">
        <v>75</v>
      </c>
    </row>
    <row r="44" spans="1:18" x14ac:dyDescent="0.2">
      <c r="A44" s="12" t="s">
        <v>34</v>
      </c>
      <c r="B44" s="16" t="s">
        <v>29</v>
      </c>
      <c r="C44" s="16" t="s">
        <v>76</v>
      </c>
      <c r="D44" s="12" t="s">
        <v>36</v>
      </c>
      <c r="E44" s="17" t="s">
        <v>77</v>
      </c>
      <c r="F44" s="18" t="s">
        <v>56</v>
      </c>
      <c r="G44" s="19">
        <v>21.5</v>
      </c>
      <c r="H44" s="20"/>
      <c r="I44" s="20">
        <f>ROUND(ROUND(H44,2)*ROUND(G44,3),2)</f>
        <v>0</v>
      </c>
      <c r="O44">
        <f>(I44*21)/100</f>
        <v>0</v>
      </c>
      <c r="P44" t="s">
        <v>12</v>
      </c>
    </row>
    <row r="45" spans="1:18" x14ac:dyDescent="0.2">
      <c r="A45" s="21" t="s">
        <v>39</v>
      </c>
      <c r="E45" s="22" t="s">
        <v>36</v>
      </c>
    </row>
    <row r="46" spans="1:18" x14ac:dyDescent="0.2">
      <c r="A46" s="23" t="s">
        <v>40</v>
      </c>
      <c r="E46" s="24" t="s">
        <v>36</v>
      </c>
    </row>
    <row r="47" spans="1:18" ht="25.5" x14ac:dyDescent="0.2">
      <c r="A47" t="s">
        <v>42</v>
      </c>
      <c r="E47" s="22" t="s">
        <v>78</v>
      </c>
    </row>
    <row r="48" spans="1:18" x14ac:dyDescent="0.2">
      <c r="A48" s="12" t="s">
        <v>34</v>
      </c>
      <c r="B48" s="16" t="s">
        <v>31</v>
      </c>
      <c r="C48" s="16" t="s">
        <v>79</v>
      </c>
      <c r="D48" s="12" t="s">
        <v>36</v>
      </c>
      <c r="E48" s="17" t="s">
        <v>80</v>
      </c>
      <c r="F48" s="18" t="s">
        <v>62</v>
      </c>
      <c r="G48" s="19">
        <v>51</v>
      </c>
      <c r="H48" s="20"/>
      <c r="I48" s="20">
        <f>ROUND(ROUND(H48,2)*ROUND(G48,3),2)</f>
        <v>0</v>
      </c>
      <c r="O48">
        <f>(I48*21)/100</f>
        <v>0</v>
      </c>
      <c r="P48" t="s">
        <v>12</v>
      </c>
    </row>
    <row r="49" spans="1:5" x14ac:dyDescent="0.2">
      <c r="A49" s="21" t="s">
        <v>39</v>
      </c>
      <c r="E49" s="22" t="s">
        <v>36</v>
      </c>
    </row>
    <row r="50" spans="1:5" x14ac:dyDescent="0.2">
      <c r="A50" s="23" t="s">
        <v>40</v>
      </c>
      <c r="E50" s="24" t="s">
        <v>36</v>
      </c>
    </row>
    <row r="51" spans="1:5" ht="25.5" x14ac:dyDescent="0.2">
      <c r="A51" t="s">
        <v>42</v>
      </c>
      <c r="E51" s="22" t="s">
        <v>81</v>
      </c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01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Hladík Miroslav, Ing.</cp:lastModifiedBy>
  <dcterms:modified xsi:type="dcterms:W3CDTF">2023-03-22T13:24:39Z</dcterms:modified>
  <cp:category/>
  <cp:contentStatus/>
</cp:coreProperties>
</file>